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P15" i="1"/>
  <c r="P17" i="1" l="1"/>
  <c r="L17" i="1" l="1"/>
  <c r="O6" i="1"/>
</calcChain>
</file>

<file path=xl/sharedStrings.xml><?xml version="1.0" encoding="utf-8"?>
<sst xmlns="http://schemas.openxmlformats.org/spreadsheetml/2006/main" count="172" uniqueCount="124">
  <si>
    <t>CIG</t>
  </si>
  <si>
    <t xml:space="preserve">Struttura </t>
  </si>
  <si>
    <t>Oggetto</t>
  </si>
  <si>
    <t>Procedura di scelta del contraente</t>
  </si>
  <si>
    <t>Elenco degli operatori invitati a presentare offerte</t>
  </si>
  <si>
    <t>Aggiudicatario</t>
  </si>
  <si>
    <t xml:space="preserve">Importo di aggiudicazione 
(al lordo degli oneri di sicurezza e al netto dell’IVA)
</t>
  </si>
  <si>
    <t>Data inizio</t>
  </si>
  <si>
    <t>Data ultimazione</t>
  </si>
  <si>
    <t>Note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</si>
  <si>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</si>
  <si>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</si>
  <si>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</si>
  <si>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</si>
  <si>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</si>
  <si>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>Z770745E48</t>
  </si>
  <si>
    <t>Direzione Generale per le valutazioni e le autorizzazioni ambientali - DVA</t>
  </si>
  <si>
    <t xml:space="preserve">Noleggio n. 2 fotocopiatrici Kyocera </t>
  </si>
  <si>
    <t>Affidamento diretto in adesione ad Accordo Quadro/Convenzione</t>
  </si>
  <si>
    <t>01788080156</t>
  </si>
  <si>
    <t>Kyocera Document Solution Italia SpA</t>
  </si>
  <si>
    <t>importo aggiudicazione totale  € 7.892,8 (Durata 4 anni) -  annuale  € 1.973,20</t>
  </si>
  <si>
    <t>ZB30CC1F44</t>
  </si>
  <si>
    <t>97047140583 </t>
  </si>
  <si>
    <t>SERVIZI DI GESTIONE INTEGRATA DELLE TRASFERTE DI LAVORO MATTM stipulata in data 29/08/2014 durata 24 mesi - proroga D.D.n. prot. 8632/AGP del 29/07/2016</t>
  </si>
  <si>
    <t>Vedi Note</t>
  </si>
  <si>
    <t>CARLSON WAGONLIT ITALIA SRL</t>
  </si>
  <si>
    <t>ZAA1A9694E</t>
  </si>
  <si>
    <t>FORNITURA SERVIZIO DI NOLEGGIO 2 FOTOCOPIATRICI OLIVETTI</t>
  </si>
  <si>
    <t>02298700010</t>
  </si>
  <si>
    <t>OLIVETTI  SPA</t>
  </si>
  <si>
    <t xml:space="preserve"> Z8B1C20258</t>
  </si>
  <si>
    <t>FORNITURA CANCELLERIA E MATERIALE DI CONSUMO INFORMATICO</t>
  </si>
  <si>
    <t>Affidamento diretto - Cottimo fiduciario</t>
  </si>
  <si>
    <t xml:space="preserve">06930021008***04427081007***13405291009***FRRMRC67T21H501O***08093441007 </t>
  </si>
  <si>
    <t>DELTA SERVICE***ECO LASER INFORMATICA***FASESTORE SRL***MAFER DI MARCO FERRETTI***SAR SRL</t>
  </si>
  <si>
    <t>ECO LASER INFORMATICA SRL</t>
  </si>
  <si>
    <t>Z161C94B09</t>
  </si>
  <si>
    <t>FORNITURA CARTA FEDRIGONI</t>
  </si>
  <si>
    <t>Affidamento in economia - Affidamento diretto</t>
  </si>
  <si>
    <t>LBNMSM66P30Z401T</t>
  </si>
  <si>
    <t>LEGATORIA MASSIMO ALBANESE</t>
  </si>
  <si>
    <t>Z9D1BA8A61</t>
  </si>
  <si>
    <t>affidamento di un servizio di ideazione e produzione della campagna di sensibilizzazione e informazione "Carta di identità delle sostanze chimiche - 2018 ultima scadenza"</t>
  </si>
  <si>
    <t>01211770621***12232841002***05820070588***07627140580***10330250159***01304780685***04118941006***03801171004</t>
  </si>
  <si>
    <t>Crinali srl***FLF Comunicazione***Gruppo Moccia spa***Inarea StrategicDesign***Meet Comunicazione srl***Pomilio Blumm srl***Roncaglia Above Communication***Viva Group</t>
  </si>
  <si>
    <t>05820070588</t>
  </si>
  <si>
    <t>Gruppo Moccia spa</t>
  </si>
  <si>
    <t>Convenzione triennale del 13 ottobre 2010 per attività di supporto alla DVA nell’ambito dell’inquinamento atmosferico, delle valutazioni di impatto ambientale, dell’inquinamento acustico, elettromagnetico e da radiazioni ionizzanti”</t>
  </si>
  <si>
    <t>Affidamento diretto a Società in house</t>
  </si>
  <si>
    <t>SOGESID S.P.A.</t>
  </si>
  <si>
    <t>Data Convenzione 13 ottobre 2010 - inizio attività 01/01/2011</t>
  </si>
  <si>
    <t>conclusa 06/05/2016</t>
  </si>
  <si>
    <t>Assistenza specialistica alla Direzione Generale per le Valutazioni e le Autorizzazioni Ambientali ed alla Commissione Tecnica di Verifica dell’Impatto Ambientale – VIA e VAS</t>
  </si>
  <si>
    <t>data convenzione 16/11/2015</t>
  </si>
  <si>
    <t>Con addendum del 21/12/2016, registrato preso la Corte dei Conti in data 1 febbraio 2017, foglio n. 1-674, le attività sono state prorogate al 07/07/2017</t>
  </si>
  <si>
    <t>data convenzione 10/05/2017 - inizio attività 10/07/2017</t>
  </si>
  <si>
    <t>ZC31E78B53</t>
  </si>
  <si>
    <t>Fornitura servizio di hosting comprensivo della manutenzione ordinaria del portale AIA e dello spostamento dell'infrastruttura tecnologica del medesimo Portale presso il CED ministeriale</t>
  </si>
  <si>
    <t>AFFIDAMENTO DIRETTO/AFFIDAMENTO IN ECONOMIA</t>
  </si>
  <si>
    <t>ECOCERVED S.c.a.r.l.</t>
  </si>
  <si>
    <t>Z251D08D25</t>
  </si>
  <si>
    <t>ZCA1E01E1F</t>
  </si>
  <si>
    <t>Fornitura  timbri, carta intestata, cartoncini personalizzati</t>
  </si>
  <si>
    <t>ZAE1E5D642</t>
  </si>
  <si>
    <t>Abbonamento  per la consultazione on-line della banca dati "Dejure Publica"</t>
  </si>
  <si>
    <t>00829840156</t>
  </si>
  <si>
    <t>DOTT. A. GIUFFRE' EDITORE  SPA</t>
  </si>
  <si>
    <t>5463572A3C</t>
  </si>
  <si>
    <t>SERVIZI DI GESTIONE INTEGRATA DELLE TRASFERTE DI LAVORO MATTM stipulata in data 01/06/2017  - durata 24 mesi -  D.D.n. prot. 537/AGP del 29/05/2017</t>
  </si>
  <si>
    <t>637950015</t>
  </si>
  <si>
    <t>CISALPINA TOURS SPA</t>
  </si>
  <si>
    <t>Z22202D2F3</t>
  </si>
  <si>
    <t>FORNITURA  MATERIALE DI CONSUMO INFORMATICO</t>
  </si>
  <si>
    <t>FRRMRC67T21H501O***08619981007***06467211006***08093441007***03103490482</t>
  </si>
  <si>
    <t xml:space="preserve">Mafer***PC Project s.r.l.***Quasartek***SAR s.r.l.***Stylgrafix Italiana s.p.a. </t>
  </si>
  <si>
    <t>08093441007</t>
  </si>
  <si>
    <t>SAR s.r.l.</t>
  </si>
  <si>
    <t>Z572054CE4</t>
  </si>
  <si>
    <t>Fornitura software Zucchetti paghe</t>
  </si>
  <si>
    <t>Affidamento diretto</t>
  </si>
  <si>
    <t>01860050606</t>
  </si>
  <si>
    <t>Progress Group s.r.l.</t>
  </si>
  <si>
    <t>3649075FEF</t>
  </si>
  <si>
    <t>Affidamento Diretto</t>
  </si>
  <si>
    <t>ANCI</t>
  </si>
  <si>
    <t>estensione sottoscritta in data 20-12-2016 della convenzione del 01-12-2011 - inizio attività 01-01-2017</t>
  </si>
  <si>
    <t>Z9E211F5D9</t>
  </si>
  <si>
    <t xml:space="preserve">Affidamento studio finalizzato all’individuazione di potenziali sostituti delle sostanze perfluoroalchiliche (PFAS) a catena lunga di minore impatto ambientale e sanitario. </t>
  </si>
  <si>
    <t xml:space="preserve">Affidamento ai sensi dell'art. 36, comma 2, lettera a) del decreto legslativo18 aprile 2016 n.50 - Gara </t>
  </si>
  <si>
    <t>80054330586, 80209930587, 80006480281, 80211730587, 3254210150.</t>
  </si>
  <si>
    <t>IRSA-CNR, Università Sapienza di Roma, Università di Padova, Istituto Superiore di sanità ,Istituto di Ricerche farmacologiche "Mario Negri".</t>
  </si>
  <si>
    <t>Istituto di Ricerche farmacologiche "Mario Negri"</t>
  </si>
  <si>
    <t>Decreto di approvazione e impegno prot. n. 444 del 21/12/2017</t>
  </si>
  <si>
    <t>L'implementazione del sistema per la gestione dei processi amministrativi e tecnici di competenza del la DG VAA e per il miglioramento dell'efficacia e dell'efficienza dei processi di Valut. Ambientale (VAS e VIA) - S.I.N.V.A. - Sistema Informativo Nazionale per le Valutazioni Ambientali</t>
  </si>
  <si>
    <t xml:space="preserve">Somme liquidate  (al netto dell’IVA) al 28/06/2018
</t>
  </si>
  <si>
    <t xml:space="preserve">Somme liquidate  (al netto dell’IVA) al 31/12/2017
</t>
  </si>
  <si>
    <t>ATTI RELATIVI AI PROCEDIMENTI , OGGETTO DI PUBBLICAZIONE OBBLIGATORIA</t>
  </si>
  <si>
    <t>conclusa 21/02/2017</t>
  </si>
  <si>
    <t>conclusa 07/07/2017</t>
  </si>
  <si>
    <t>conclusa 31/12/2017</t>
  </si>
  <si>
    <t>conclusa 31/03/2017</t>
  </si>
  <si>
    <t>Contratto gestito dalla Direzione generale AGP, l'importo indicato è riferito a quello liquidato dalla Direzione Generale DVA -</t>
  </si>
  <si>
    <t>conclusa 28/02/2017</t>
  </si>
  <si>
    <t>conclusa 31/01/2017</t>
  </si>
  <si>
    <t>conclusa 06/06/2017</t>
  </si>
  <si>
    <t>POD Sogesid Maggio 2017</t>
  </si>
  <si>
    <t>Convenzione Sogesid 10.05.2017</t>
  </si>
  <si>
    <t>Convenzione Sogesid 16.11.2015;</t>
  </si>
  <si>
    <t>POD Sogesid Novembre 2015</t>
  </si>
  <si>
    <t>Allegato tecnico 2010</t>
  </si>
  <si>
    <t>Convenzione Sogesid 13.10.2010</t>
  </si>
  <si>
    <t xml:space="preserve">Somme liquidate  (al netto dell’IVA) al 31/12/2018
</t>
  </si>
  <si>
    <t>Convenzione registrata presso la Corte dei Conti in data 9 giugno 2017, foglio n. 1-2174.</t>
  </si>
  <si>
    <t>conclusa 30/06/2018</t>
  </si>
  <si>
    <t xml:space="preserve">MINISTERO DELL'AMBIENTE E DELLA TUTELA DEL TERRITORIO E DEL MARE - DVA 
CONTRATTI   DI FORNITURA,  BENI  E  SERVIZI 
Anno 2017  </t>
  </si>
  <si>
    <t>conclusa 09/01/2019</t>
  </si>
  <si>
    <t xml:space="preserve">Somme liquidate  (al netto dell’IVA) al 30/06/2019
</t>
  </si>
  <si>
    <r>
      <t xml:space="preserve">importo aggiudicazione totale  € 7.126,40 (Durata 4 anni) -  annuale  € 1.781,60 - </t>
    </r>
    <r>
      <rPr>
        <b/>
        <sz val="11"/>
        <color theme="1"/>
        <rFont val="Calibri"/>
        <family val="2"/>
        <scheme val="minor"/>
      </rPr>
      <t xml:space="preserve">Dal 01.01.2019 competente la Direzione Generale A.G.P. </t>
    </r>
  </si>
  <si>
    <r>
      <t xml:space="preserve">importo aggiudicazione totale  € 7.126,40 (Durata 4 anni) -  annuale  € 1.781,60 - </t>
    </r>
    <r>
      <rPr>
        <b/>
        <sz val="11"/>
        <color theme="1"/>
        <rFont val="Calibri"/>
        <family val="2"/>
        <scheme val="minor"/>
      </rPr>
      <t xml:space="preserve">Dal 01.01.2019  competente la Direzione Generale AGP </t>
    </r>
  </si>
  <si>
    <t xml:space="preserve">Contratto gestito dalla Direzione generale AGP, l'importo indicato è riferito a quello liquidato dalla Direzione Generale DVA - </t>
  </si>
  <si>
    <t>conclusa 21/10/2018</t>
  </si>
  <si>
    <t>__ __</t>
  </si>
  <si>
    <t>Vedi anno 2018 e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</si>
</sst>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top" wrapText="1"/>
    </xf>
    <xf numFmtId="14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5" fillId="3" borderId="2" xfId="2" applyNumberFormat="1" applyFill="1" applyBorder="1" applyAlignment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9" fontId="4" fillId="0" borderId="0" xfId="1" applyFont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nambiente.it/sites/default/files/archivio/allegati/trasparenza_valutazione_merito/DVA/beni_servizi/Convenzione%20Sogesid%20DVA%2016.11.201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inambiente.it/sites/default/files/archivio/allegati/trasparenza_valutazione_merito/DVA/beni_servizi/Allegato%20Tecnico%202010.pdf" TargetMode="External"/><Relationship Id="rId1" Type="http://schemas.openxmlformats.org/officeDocument/2006/relationships/hyperlink" Target="http://www.minambiente.it/sites/default/files/archivio/allegati/trasparenza_valutazione_merito/DVA/beni_servizi/Convenzione%20Sogesid%2013.10.2010.pdf" TargetMode="External"/><Relationship Id="rId6" Type="http://schemas.openxmlformats.org/officeDocument/2006/relationships/hyperlink" Target="http://www.minambiente.it/sites/default/files/archivio/allegati/trasparenza_valutazione_merito/DVA/beni_servizi/POD%20Sogesid%20Maggio%202017.pdf" TargetMode="External"/><Relationship Id="rId5" Type="http://schemas.openxmlformats.org/officeDocument/2006/relationships/hyperlink" Target="http://www.minambiente.it/sites/default/files/archivio/allegati/trasparenza_valutazione_merito/DVA/beni_servizi/Convenzione_Sogesid%20DVA_10_05_2017_signed.pdf" TargetMode="External"/><Relationship Id="rId4" Type="http://schemas.openxmlformats.org/officeDocument/2006/relationships/hyperlink" Target="http://www.minambiente.it/sites/default/files/archivio/allegati/trasparenza_valutazione_merito/DVA/beni_servizi/POD%20Sogesid%20Novembre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D1" zoomScale="56" zoomScaleNormal="56" workbookViewId="0">
      <selection activeCell="Q17" sqref="Q17"/>
    </sheetView>
  </sheetViews>
  <sheetFormatPr defaultRowHeight="14.4" x14ac:dyDescent="0.3"/>
  <cols>
    <col min="1" max="1" width="11.5546875" bestFit="1" customWidth="1"/>
    <col min="2" max="2" width="17.77734375" customWidth="1"/>
    <col min="3" max="3" width="13.6640625" customWidth="1"/>
    <col min="4" max="4" width="16.33203125" customWidth="1"/>
    <col min="5" max="5" width="25.6640625" customWidth="1"/>
    <col min="6" max="6" width="12" bestFit="1" customWidth="1"/>
    <col min="7" max="7" width="14" customWidth="1"/>
    <col min="8" max="8" width="12.33203125" customWidth="1"/>
    <col min="9" max="9" width="18.6640625" bestFit="1" customWidth="1"/>
    <col min="10" max="10" width="16.6640625" bestFit="1" customWidth="1"/>
    <col min="11" max="11" width="11.6640625" customWidth="1"/>
    <col min="12" max="12" width="28.109375" customWidth="1"/>
    <col min="13" max="13" width="14.88671875" customWidth="1"/>
    <col min="14" max="14" width="14.6640625" customWidth="1"/>
    <col min="15" max="15" width="24.5546875" customWidth="1"/>
    <col min="16" max="18" width="25.44140625" customWidth="1"/>
    <col min="19" max="19" width="24.5546875" customWidth="1"/>
    <col min="20" max="20" width="25.5546875" customWidth="1"/>
  </cols>
  <sheetData>
    <row r="1" spans="1:20" ht="14.4" customHeight="1" x14ac:dyDescent="0.3">
      <c r="A1" s="46" t="s">
        <v>115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88.2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34.200000000000003" customHeight="1" x14ac:dyDescent="0.3">
      <c r="A3" s="48" t="s">
        <v>0</v>
      </c>
      <c r="B3" s="50" t="s">
        <v>1</v>
      </c>
      <c r="C3" s="50"/>
      <c r="D3" s="48" t="s">
        <v>2</v>
      </c>
      <c r="E3" s="50" t="s">
        <v>3</v>
      </c>
      <c r="F3" s="48" t="s">
        <v>4</v>
      </c>
      <c r="G3" s="48"/>
      <c r="H3" s="48"/>
      <c r="I3" s="50" t="s">
        <v>5</v>
      </c>
      <c r="J3" s="50"/>
      <c r="K3" s="50"/>
      <c r="L3" s="48" t="s">
        <v>6</v>
      </c>
      <c r="M3" s="49" t="s">
        <v>7</v>
      </c>
      <c r="N3" s="48" t="s">
        <v>8</v>
      </c>
      <c r="O3" s="49" t="s">
        <v>96</v>
      </c>
      <c r="P3" s="49" t="s">
        <v>95</v>
      </c>
      <c r="Q3" s="49" t="s">
        <v>112</v>
      </c>
      <c r="R3" s="53" t="s">
        <v>117</v>
      </c>
      <c r="S3" s="48" t="s">
        <v>9</v>
      </c>
      <c r="T3" s="48" t="s">
        <v>97</v>
      </c>
    </row>
    <row r="4" spans="1:20" ht="109.2" x14ac:dyDescent="0.3">
      <c r="A4" s="48"/>
      <c r="B4" s="29" t="s">
        <v>10</v>
      </c>
      <c r="C4" s="29" t="s">
        <v>11</v>
      </c>
      <c r="D4" s="48"/>
      <c r="E4" s="50"/>
      <c r="F4" s="30" t="s">
        <v>12</v>
      </c>
      <c r="G4" s="30" t="s">
        <v>13</v>
      </c>
      <c r="H4" s="30" t="s">
        <v>14</v>
      </c>
      <c r="I4" s="31" t="s">
        <v>12</v>
      </c>
      <c r="J4" s="31" t="s">
        <v>13</v>
      </c>
      <c r="K4" s="31" t="s">
        <v>14</v>
      </c>
      <c r="L4" s="48"/>
      <c r="M4" s="51"/>
      <c r="N4" s="52"/>
      <c r="O4" s="49"/>
      <c r="P4" s="49"/>
      <c r="Q4" s="49"/>
      <c r="R4" s="54"/>
      <c r="S4" s="48"/>
      <c r="T4" s="48"/>
    </row>
    <row r="5" spans="1:20" ht="86.4" x14ac:dyDescent="0.3">
      <c r="A5" s="17" t="s">
        <v>15</v>
      </c>
      <c r="B5" s="17">
        <v>97327160582</v>
      </c>
      <c r="C5" s="20" t="s">
        <v>16</v>
      </c>
      <c r="D5" s="20" t="s">
        <v>17</v>
      </c>
      <c r="E5" s="20" t="s">
        <v>18</v>
      </c>
      <c r="F5" s="20"/>
      <c r="G5" s="26"/>
      <c r="H5" s="17"/>
      <c r="I5" s="27" t="s">
        <v>19</v>
      </c>
      <c r="J5" s="20" t="s">
        <v>20</v>
      </c>
      <c r="K5" s="17"/>
      <c r="L5" s="22">
        <v>7892.8</v>
      </c>
      <c r="M5" s="23">
        <v>41365</v>
      </c>
      <c r="N5" s="42" t="s">
        <v>101</v>
      </c>
      <c r="O5" s="28">
        <v>7892.8</v>
      </c>
      <c r="P5" s="28"/>
      <c r="Q5" s="37"/>
      <c r="R5" s="41"/>
      <c r="S5" s="20" t="s">
        <v>21</v>
      </c>
      <c r="T5" s="21"/>
    </row>
    <row r="6" spans="1:20" ht="158.4" x14ac:dyDescent="0.3">
      <c r="A6" s="7" t="s">
        <v>22</v>
      </c>
      <c r="B6" s="7" t="s">
        <v>23</v>
      </c>
      <c r="C6" s="8" t="s">
        <v>16</v>
      </c>
      <c r="D6" s="8" t="s">
        <v>24</v>
      </c>
      <c r="E6" s="8" t="s">
        <v>25</v>
      </c>
      <c r="F6" s="8"/>
      <c r="G6" s="9"/>
      <c r="H6" s="7"/>
      <c r="I6" s="7">
        <v>4909580583</v>
      </c>
      <c r="J6" s="8" t="s">
        <v>26</v>
      </c>
      <c r="K6" s="7"/>
      <c r="L6" s="8"/>
      <c r="M6" s="10">
        <v>41880</v>
      </c>
      <c r="N6" s="42" t="s">
        <v>103</v>
      </c>
      <c r="O6" s="6">
        <f>17188.5+2514.93+6000.63+979.33+619.49+99.72+137.94+881.4+881.4+1528.6+692.67+631.27+97.94+101.94+1281.06+1145.97+363.16+140.83+291.53</f>
        <v>35578.310000000005</v>
      </c>
      <c r="P6" s="6"/>
      <c r="Q6" s="6"/>
      <c r="R6" s="6"/>
      <c r="S6" s="8" t="s">
        <v>102</v>
      </c>
      <c r="T6" s="21"/>
    </row>
    <row r="7" spans="1:20" ht="119.4" customHeight="1" x14ac:dyDescent="0.3">
      <c r="A7" s="1" t="s">
        <v>27</v>
      </c>
      <c r="B7" s="1">
        <v>97047140583</v>
      </c>
      <c r="C7" s="2" t="s">
        <v>16</v>
      </c>
      <c r="D7" s="2" t="s">
        <v>28</v>
      </c>
      <c r="E7" s="2" t="s">
        <v>18</v>
      </c>
      <c r="F7" s="2"/>
      <c r="G7" s="11"/>
      <c r="H7" s="1"/>
      <c r="I7" s="3" t="s">
        <v>29</v>
      </c>
      <c r="J7" s="2" t="s">
        <v>30</v>
      </c>
      <c r="K7" s="1"/>
      <c r="L7" s="4">
        <v>7126.4</v>
      </c>
      <c r="M7" s="5">
        <v>42654</v>
      </c>
      <c r="N7" s="5">
        <v>44084</v>
      </c>
      <c r="O7" s="6">
        <v>2177.5100000000002</v>
      </c>
      <c r="P7" s="6">
        <v>3068.31</v>
      </c>
      <c r="Q7" s="6">
        <v>3513.71</v>
      </c>
      <c r="R7" s="6"/>
      <c r="S7" s="2" t="s">
        <v>118</v>
      </c>
      <c r="T7" s="21"/>
    </row>
    <row r="8" spans="1:20" ht="129.6" x14ac:dyDescent="0.3">
      <c r="A8" s="1" t="s">
        <v>31</v>
      </c>
      <c r="B8" s="1">
        <v>97047140583</v>
      </c>
      <c r="C8" s="2" t="s">
        <v>16</v>
      </c>
      <c r="D8" s="2" t="s">
        <v>32</v>
      </c>
      <c r="E8" s="2" t="s">
        <v>33</v>
      </c>
      <c r="F8" s="2" t="s">
        <v>34</v>
      </c>
      <c r="G8" s="12" t="s">
        <v>35</v>
      </c>
      <c r="H8" s="1"/>
      <c r="I8" s="1">
        <v>4427081007</v>
      </c>
      <c r="J8" s="2" t="s">
        <v>36</v>
      </c>
      <c r="K8" s="1"/>
      <c r="L8" s="4">
        <v>4328.43</v>
      </c>
      <c r="M8" s="5">
        <v>42711</v>
      </c>
      <c r="N8" s="42" t="s">
        <v>104</v>
      </c>
      <c r="O8" s="13">
        <v>4328.43</v>
      </c>
      <c r="P8" s="13"/>
      <c r="Q8" s="13"/>
      <c r="R8" s="13"/>
      <c r="S8" s="1"/>
      <c r="T8" s="21"/>
    </row>
    <row r="9" spans="1:20" ht="86.4" x14ac:dyDescent="0.3">
      <c r="A9" s="1" t="s">
        <v>37</v>
      </c>
      <c r="B9" s="1">
        <v>97047140583</v>
      </c>
      <c r="C9" s="2" t="s">
        <v>16</v>
      </c>
      <c r="D9" s="2" t="s">
        <v>38</v>
      </c>
      <c r="E9" s="2" t="s">
        <v>39</v>
      </c>
      <c r="F9" s="2"/>
      <c r="G9" s="12"/>
      <c r="H9" s="1"/>
      <c r="I9" s="1" t="s">
        <v>40</v>
      </c>
      <c r="J9" s="2" t="s">
        <v>41</v>
      </c>
      <c r="K9" s="1"/>
      <c r="L9" s="4">
        <v>95</v>
      </c>
      <c r="M9" s="5">
        <v>42726</v>
      </c>
      <c r="N9" s="42" t="s">
        <v>104</v>
      </c>
      <c r="O9" s="13">
        <v>95</v>
      </c>
      <c r="P9" s="13"/>
      <c r="Q9" s="13"/>
      <c r="R9" s="13"/>
      <c r="S9" s="1"/>
      <c r="T9" s="21"/>
    </row>
    <row r="10" spans="1:20" ht="216" x14ac:dyDescent="0.3">
      <c r="A10" s="7" t="s">
        <v>42</v>
      </c>
      <c r="B10" s="7">
        <v>97047140583</v>
      </c>
      <c r="C10" s="8" t="s">
        <v>16</v>
      </c>
      <c r="D10" s="8" t="s">
        <v>43</v>
      </c>
      <c r="E10" s="8" t="s">
        <v>33</v>
      </c>
      <c r="F10" s="8" t="s">
        <v>44</v>
      </c>
      <c r="G10" s="8" t="s">
        <v>45</v>
      </c>
      <c r="H10" s="7"/>
      <c r="I10" s="8" t="s">
        <v>46</v>
      </c>
      <c r="J10" s="7" t="s">
        <v>47</v>
      </c>
      <c r="K10" s="7"/>
      <c r="L10" s="14">
        <v>20328</v>
      </c>
      <c r="M10" s="10">
        <v>42726</v>
      </c>
      <c r="N10" s="43" t="s">
        <v>98</v>
      </c>
      <c r="O10" s="14">
        <v>20328</v>
      </c>
      <c r="P10" s="14"/>
      <c r="Q10" s="14"/>
      <c r="R10" s="14"/>
      <c r="S10" s="7"/>
      <c r="T10" s="21"/>
    </row>
    <row r="11" spans="1:20" ht="66" customHeight="1" x14ac:dyDescent="0.3">
      <c r="A11" s="57"/>
      <c r="B11" s="55">
        <v>97327160582</v>
      </c>
      <c r="C11" s="55" t="s">
        <v>16</v>
      </c>
      <c r="D11" s="55" t="s">
        <v>48</v>
      </c>
      <c r="E11" s="55" t="s">
        <v>49</v>
      </c>
      <c r="F11" s="55">
        <v>4681091007</v>
      </c>
      <c r="G11" s="55" t="s">
        <v>50</v>
      </c>
      <c r="H11" s="57"/>
      <c r="I11" s="55">
        <v>4681091007</v>
      </c>
      <c r="J11" s="55" t="s">
        <v>50</v>
      </c>
      <c r="K11" s="57"/>
      <c r="L11" s="59">
        <v>6565569.7400000002</v>
      </c>
      <c r="M11" s="61" t="s">
        <v>51</v>
      </c>
      <c r="N11" s="63" t="s">
        <v>52</v>
      </c>
      <c r="O11" s="64">
        <v>6565150.3300000001</v>
      </c>
      <c r="P11" s="59"/>
      <c r="Q11" s="34"/>
      <c r="R11" s="38"/>
      <c r="S11" s="57"/>
      <c r="T11" s="33" t="s">
        <v>111</v>
      </c>
    </row>
    <row r="12" spans="1:20" ht="240" customHeight="1" x14ac:dyDescent="0.3">
      <c r="A12" s="58"/>
      <c r="B12" s="56"/>
      <c r="C12" s="56"/>
      <c r="D12" s="56"/>
      <c r="E12" s="56"/>
      <c r="F12" s="56"/>
      <c r="G12" s="56"/>
      <c r="H12" s="58"/>
      <c r="I12" s="56"/>
      <c r="J12" s="56"/>
      <c r="K12" s="58"/>
      <c r="L12" s="60"/>
      <c r="M12" s="62"/>
      <c r="N12" s="66"/>
      <c r="O12" s="65"/>
      <c r="P12" s="60"/>
      <c r="Q12" s="35"/>
      <c r="R12" s="39"/>
      <c r="S12" s="58"/>
      <c r="T12" s="32" t="s">
        <v>110</v>
      </c>
    </row>
    <row r="13" spans="1:20" ht="80.25" customHeight="1" x14ac:dyDescent="0.3">
      <c r="A13" s="55"/>
      <c r="B13" s="55">
        <v>97327160582</v>
      </c>
      <c r="C13" s="55" t="s">
        <v>16</v>
      </c>
      <c r="D13" s="55" t="s">
        <v>53</v>
      </c>
      <c r="E13" s="55" t="s">
        <v>49</v>
      </c>
      <c r="F13" s="55">
        <v>4681091007</v>
      </c>
      <c r="G13" s="55" t="s">
        <v>50</v>
      </c>
      <c r="H13" s="55"/>
      <c r="I13" s="55">
        <v>4681091007</v>
      </c>
      <c r="J13" s="55" t="s">
        <v>50</v>
      </c>
      <c r="K13" s="57"/>
      <c r="L13" s="59">
        <v>2215755.02</v>
      </c>
      <c r="M13" s="61" t="s">
        <v>54</v>
      </c>
      <c r="N13" s="63" t="s">
        <v>99</v>
      </c>
      <c r="O13" s="64">
        <v>2183315.17</v>
      </c>
      <c r="P13" s="64"/>
      <c r="Q13" s="36"/>
      <c r="R13" s="40"/>
      <c r="S13" s="61" t="s">
        <v>55</v>
      </c>
      <c r="T13" s="32" t="s">
        <v>108</v>
      </c>
    </row>
    <row r="14" spans="1:20" ht="222" customHeight="1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8"/>
      <c r="L14" s="60"/>
      <c r="M14" s="62"/>
      <c r="N14" s="62"/>
      <c r="O14" s="65"/>
      <c r="P14" s="65"/>
      <c r="Q14" s="37"/>
      <c r="R14" s="41"/>
      <c r="S14" s="62"/>
      <c r="T14" s="32" t="s">
        <v>109</v>
      </c>
    </row>
    <row r="15" spans="1:20" ht="60.75" customHeight="1" x14ac:dyDescent="0.3">
      <c r="A15" s="55"/>
      <c r="B15" s="55">
        <v>97327160582</v>
      </c>
      <c r="C15" s="55" t="s">
        <v>16</v>
      </c>
      <c r="D15" s="55" t="s">
        <v>53</v>
      </c>
      <c r="E15" s="55" t="s">
        <v>49</v>
      </c>
      <c r="F15" s="55">
        <v>4681091007</v>
      </c>
      <c r="G15" s="55" t="s">
        <v>50</v>
      </c>
      <c r="H15" s="55"/>
      <c r="I15" s="55">
        <v>4681091007</v>
      </c>
      <c r="J15" s="55" t="s">
        <v>50</v>
      </c>
      <c r="K15" s="57"/>
      <c r="L15" s="59">
        <v>2868679.63</v>
      </c>
      <c r="M15" s="61" t="s">
        <v>56</v>
      </c>
      <c r="N15" s="63" t="s">
        <v>116</v>
      </c>
      <c r="O15" s="64">
        <v>796940</v>
      </c>
      <c r="P15" s="64">
        <f>833906.61+O15</f>
        <v>1630846.6099999999</v>
      </c>
      <c r="Q15" s="64">
        <f>P15+790257.13</f>
        <v>2421103.7399999998</v>
      </c>
      <c r="R15" s="64">
        <f>Q15+104537.48+34037.43</f>
        <v>2559678.65</v>
      </c>
      <c r="S15" s="61" t="s">
        <v>113</v>
      </c>
      <c r="T15" s="32" t="s">
        <v>107</v>
      </c>
    </row>
    <row r="16" spans="1:20" ht="158.25" customHeight="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8"/>
      <c r="L16" s="60"/>
      <c r="M16" s="62"/>
      <c r="N16" s="62"/>
      <c r="O16" s="65"/>
      <c r="P16" s="65"/>
      <c r="Q16" s="65"/>
      <c r="R16" s="65"/>
      <c r="S16" s="62"/>
      <c r="T16" s="32" t="s">
        <v>106</v>
      </c>
    </row>
    <row r="17" spans="1:20" ht="172.8" x14ac:dyDescent="0.3">
      <c r="A17" s="7" t="s">
        <v>57</v>
      </c>
      <c r="B17" s="7">
        <v>97047140583</v>
      </c>
      <c r="C17" s="8" t="s">
        <v>16</v>
      </c>
      <c r="D17" s="8" t="s">
        <v>58</v>
      </c>
      <c r="E17" s="8" t="s">
        <v>59</v>
      </c>
      <c r="F17" s="8"/>
      <c r="G17" s="7"/>
      <c r="H17" s="7"/>
      <c r="I17" s="7">
        <v>3991350376</v>
      </c>
      <c r="J17" s="8" t="s">
        <v>60</v>
      </c>
      <c r="K17" s="7"/>
      <c r="L17" s="6">
        <f>41065.2*100/122</f>
        <v>33659.999999999993</v>
      </c>
      <c r="M17" s="10">
        <v>42881</v>
      </c>
      <c r="N17" s="43" t="s">
        <v>100</v>
      </c>
      <c r="O17" s="15">
        <v>0</v>
      </c>
      <c r="P17" s="15">
        <f>13860+18067.5</f>
        <v>31927.5</v>
      </c>
      <c r="Q17" s="15"/>
      <c r="R17" s="15"/>
      <c r="S17" s="7"/>
      <c r="T17" s="21"/>
    </row>
    <row r="18" spans="1:20" ht="112.2" customHeight="1" x14ac:dyDescent="0.3">
      <c r="A18" s="1" t="s">
        <v>61</v>
      </c>
      <c r="B18" s="1">
        <v>97047140583</v>
      </c>
      <c r="C18" s="2" t="s">
        <v>16</v>
      </c>
      <c r="D18" s="2" t="s">
        <v>28</v>
      </c>
      <c r="E18" s="2" t="s">
        <v>18</v>
      </c>
      <c r="F18" s="2"/>
      <c r="G18" s="11"/>
      <c r="H18" s="1"/>
      <c r="I18" s="3" t="s">
        <v>29</v>
      </c>
      <c r="J18" s="2" t="s">
        <v>30</v>
      </c>
      <c r="K18" s="1"/>
      <c r="L18" s="4">
        <v>7126.4</v>
      </c>
      <c r="M18" s="5">
        <v>42807</v>
      </c>
      <c r="N18" s="5">
        <v>44267</v>
      </c>
      <c r="O18" s="15">
        <v>965.03</v>
      </c>
      <c r="P18" s="15">
        <v>1855.83</v>
      </c>
      <c r="Q18" s="15">
        <v>2746.63</v>
      </c>
      <c r="R18" s="15"/>
      <c r="S18" s="2" t="s">
        <v>119</v>
      </c>
      <c r="T18" s="21"/>
    </row>
    <row r="19" spans="1:20" ht="86.4" x14ac:dyDescent="0.3">
      <c r="A19" s="1" t="s">
        <v>62</v>
      </c>
      <c r="B19" s="1">
        <v>97047140583</v>
      </c>
      <c r="C19" s="2" t="s">
        <v>16</v>
      </c>
      <c r="D19" s="2" t="s">
        <v>63</v>
      </c>
      <c r="E19" s="2" t="s">
        <v>39</v>
      </c>
      <c r="F19" s="2" t="s">
        <v>40</v>
      </c>
      <c r="G19" s="2" t="s">
        <v>41</v>
      </c>
      <c r="H19" s="1"/>
      <c r="I19" s="1" t="s">
        <v>40</v>
      </c>
      <c r="J19" s="2" t="s">
        <v>41</v>
      </c>
      <c r="K19" s="1"/>
      <c r="L19" s="4">
        <v>242.5</v>
      </c>
      <c r="M19" s="5">
        <v>42822</v>
      </c>
      <c r="N19" s="43" t="s">
        <v>101</v>
      </c>
      <c r="O19" s="6">
        <v>242.5</v>
      </c>
      <c r="P19" s="6"/>
      <c r="Q19" s="6"/>
      <c r="R19" s="6"/>
      <c r="S19" s="1"/>
      <c r="T19" s="21"/>
    </row>
    <row r="20" spans="1:20" ht="86.4" x14ac:dyDescent="0.3">
      <c r="A20" s="1" t="s">
        <v>64</v>
      </c>
      <c r="B20" s="1">
        <v>97047140583</v>
      </c>
      <c r="C20" s="2" t="s">
        <v>16</v>
      </c>
      <c r="D20" s="2" t="s">
        <v>65</v>
      </c>
      <c r="E20" s="2" t="s">
        <v>39</v>
      </c>
      <c r="F20" s="16" t="s">
        <v>66</v>
      </c>
      <c r="G20" s="2" t="s">
        <v>67</v>
      </c>
      <c r="H20" s="1"/>
      <c r="I20" s="16" t="s">
        <v>66</v>
      </c>
      <c r="J20" s="2" t="s">
        <v>67</v>
      </c>
      <c r="K20" s="1"/>
      <c r="L20" s="4">
        <v>2600</v>
      </c>
      <c r="M20" s="5">
        <v>42852</v>
      </c>
      <c r="N20" s="43" t="s">
        <v>105</v>
      </c>
      <c r="O20" s="6">
        <v>2600</v>
      </c>
      <c r="P20" s="6"/>
      <c r="Q20" s="6"/>
      <c r="R20" s="6"/>
      <c r="S20" s="1"/>
      <c r="T20" s="21"/>
    </row>
    <row r="21" spans="1:20" ht="158.4" x14ac:dyDescent="0.3">
      <c r="A21" s="1" t="s">
        <v>68</v>
      </c>
      <c r="B21" s="1">
        <v>97047140583</v>
      </c>
      <c r="C21" s="2" t="s">
        <v>16</v>
      </c>
      <c r="D21" s="2" t="s">
        <v>69</v>
      </c>
      <c r="E21" s="2"/>
      <c r="F21" s="16"/>
      <c r="G21" s="2"/>
      <c r="H21" s="1"/>
      <c r="I21" s="16" t="s">
        <v>70</v>
      </c>
      <c r="J21" s="2" t="s">
        <v>71</v>
      </c>
      <c r="K21" s="1"/>
      <c r="L21" s="4"/>
      <c r="M21" s="5">
        <v>42887</v>
      </c>
      <c r="N21" s="5">
        <v>43616</v>
      </c>
      <c r="O21" s="6">
        <v>5923.25</v>
      </c>
      <c r="P21" s="6">
        <v>12673.32</v>
      </c>
      <c r="Q21" s="6">
        <v>29162.97</v>
      </c>
      <c r="R21" s="44" t="s">
        <v>123</v>
      </c>
      <c r="S21" s="8" t="s">
        <v>120</v>
      </c>
      <c r="T21" s="21"/>
    </row>
    <row r="22" spans="1:20" ht="100.8" x14ac:dyDescent="0.3">
      <c r="A22" s="1" t="s">
        <v>72</v>
      </c>
      <c r="B22" s="1">
        <v>97047140583</v>
      </c>
      <c r="C22" s="2" t="s">
        <v>16</v>
      </c>
      <c r="D22" s="2" t="s">
        <v>73</v>
      </c>
      <c r="E22" s="2" t="s">
        <v>33</v>
      </c>
      <c r="F22" s="2" t="s">
        <v>74</v>
      </c>
      <c r="G22" s="2" t="s">
        <v>75</v>
      </c>
      <c r="H22" s="1"/>
      <c r="I22" s="3" t="s">
        <v>76</v>
      </c>
      <c r="J22" s="2" t="s">
        <v>77</v>
      </c>
      <c r="K22" s="1"/>
      <c r="L22" s="4">
        <v>1707.3</v>
      </c>
      <c r="M22" s="5">
        <v>43019</v>
      </c>
      <c r="N22" s="44" t="s">
        <v>100</v>
      </c>
      <c r="O22" s="6">
        <v>0</v>
      </c>
      <c r="P22" s="6">
        <v>1707.3</v>
      </c>
      <c r="Q22" s="6"/>
      <c r="R22" s="6"/>
      <c r="S22" s="1"/>
      <c r="T22" s="21"/>
    </row>
    <row r="23" spans="1:20" ht="86.4" x14ac:dyDescent="0.3">
      <c r="A23" s="1" t="s">
        <v>78</v>
      </c>
      <c r="B23" s="1">
        <v>97047140583</v>
      </c>
      <c r="C23" s="2" t="s">
        <v>16</v>
      </c>
      <c r="D23" s="2" t="s">
        <v>79</v>
      </c>
      <c r="E23" s="2" t="s">
        <v>80</v>
      </c>
      <c r="F23" s="16"/>
      <c r="G23" s="2"/>
      <c r="H23" s="1"/>
      <c r="I23" s="16" t="s">
        <v>81</v>
      </c>
      <c r="J23" s="2" t="s">
        <v>82</v>
      </c>
      <c r="K23" s="1"/>
      <c r="L23" s="4">
        <v>1000</v>
      </c>
      <c r="M23" s="5">
        <v>43025</v>
      </c>
      <c r="N23" s="5">
        <v>43100</v>
      </c>
      <c r="O23" s="6">
        <v>0</v>
      </c>
      <c r="P23" s="6">
        <v>600</v>
      </c>
      <c r="Q23" s="6" t="s">
        <v>122</v>
      </c>
      <c r="R23" s="6" t="s">
        <v>122</v>
      </c>
      <c r="S23" s="1"/>
      <c r="T23" s="21"/>
    </row>
    <row r="24" spans="1:20" ht="273.60000000000002" x14ac:dyDescent="0.3">
      <c r="A24" s="1" t="s">
        <v>83</v>
      </c>
      <c r="B24" s="1">
        <v>97327160582</v>
      </c>
      <c r="C24" s="2" t="s">
        <v>16</v>
      </c>
      <c r="D24" s="2" t="s">
        <v>94</v>
      </c>
      <c r="E24" s="2" t="s">
        <v>84</v>
      </c>
      <c r="F24" s="2">
        <v>80118510587</v>
      </c>
      <c r="G24" s="2" t="s">
        <v>85</v>
      </c>
      <c r="H24" s="1"/>
      <c r="I24" s="1">
        <v>80118510587</v>
      </c>
      <c r="J24" s="2" t="s">
        <v>85</v>
      </c>
      <c r="K24" s="1"/>
      <c r="L24" s="4">
        <v>1144495</v>
      </c>
      <c r="M24" s="2" t="s">
        <v>86</v>
      </c>
      <c r="N24" s="44" t="s">
        <v>114</v>
      </c>
      <c r="O24" s="13">
        <v>465469.04</v>
      </c>
      <c r="P24" s="13">
        <v>0</v>
      </c>
      <c r="Q24" s="13">
        <v>1144426.23</v>
      </c>
      <c r="R24" s="13"/>
      <c r="S24" s="1"/>
      <c r="T24" s="21"/>
    </row>
    <row r="25" spans="1:20" ht="172.8" x14ac:dyDescent="0.3">
      <c r="A25" s="17" t="s">
        <v>87</v>
      </c>
      <c r="B25" s="17">
        <v>3254210150</v>
      </c>
      <c r="C25" s="18" t="s">
        <v>16</v>
      </c>
      <c r="D25" s="19" t="s">
        <v>88</v>
      </c>
      <c r="E25" s="18" t="s">
        <v>89</v>
      </c>
      <c r="F25" s="20" t="s">
        <v>90</v>
      </c>
      <c r="G25" s="20" t="s">
        <v>91</v>
      </c>
      <c r="H25" s="21"/>
      <c r="I25" s="20"/>
      <c r="J25" s="20" t="s">
        <v>92</v>
      </c>
      <c r="K25" s="21"/>
      <c r="L25" s="22">
        <v>30500</v>
      </c>
      <c r="M25" s="23">
        <v>43090</v>
      </c>
      <c r="N25" s="44" t="s">
        <v>121</v>
      </c>
      <c r="O25" s="24"/>
      <c r="P25" s="24">
        <v>7500</v>
      </c>
      <c r="Q25" s="24">
        <v>26650</v>
      </c>
      <c r="R25" s="24"/>
      <c r="S25" s="25" t="s">
        <v>93</v>
      </c>
      <c r="T25" s="21"/>
    </row>
    <row r="32" spans="1:20" x14ac:dyDescent="0.3">
      <c r="Q32" s="45"/>
    </row>
    <row r="49" spans="17:17" x14ac:dyDescent="0.3">
      <c r="Q49" s="45"/>
    </row>
  </sheetData>
  <mergeCells count="69">
    <mergeCell ref="E11:E12"/>
    <mergeCell ref="D11:D12"/>
    <mergeCell ref="C11:C12"/>
    <mergeCell ref="B11:B12"/>
    <mergeCell ref="A11:A12"/>
    <mergeCell ref="D13:D14"/>
    <mergeCell ref="C13:C14"/>
    <mergeCell ref="B13:B14"/>
    <mergeCell ref="A13:A14"/>
    <mergeCell ref="S11:S12"/>
    <mergeCell ref="P11:P12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F11:F12"/>
    <mergeCell ref="I13:I14"/>
    <mergeCell ref="H13:H14"/>
    <mergeCell ref="G13:G14"/>
    <mergeCell ref="F13:F14"/>
    <mergeCell ref="E13:E14"/>
    <mergeCell ref="N13:N14"/>
    <mergeCell ref="M13:M14"/>
    <mergeCell ref="L13:L14"/>
    <mergeCell ref="K13:K14"/>
    <mergeCell ref="J13:J14"/>
    <mergeCell ref="P15:P16"/>
    <mergeCell ref="S15:S16"/>
    <mergeCell ref="S13:S14"/>
    <mergeCell ref="P13:P14"/>
    <mergeCell ref="O13:O14"/>
    <mergeCell ref="Q15:Q16"/>
    <mergeCell ref="R15:R16"/>
    <mergeCell ref="K15:K16"/>
    <mergeCell ref="L15:L16"/>
    <mergeCell ref="M15:M16"/>
    <mergeCell ref="N15:N16"/>
    <mergeCell ref="O15:O16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A1:T2"/>
    <mergeCell ref="T3:T4"/>
    <mergeCell ref="O3:O4"/>
    <mergeCell ref="S3:S4"/>
    <mergeCell ref="A3:A4"/>
    <mergeCell ref="B3:C3"/>
    <mergeCell ref="D3:D4"/>
    <mergeCell ref="E3:E4"/>
    <mergeCell ref="F3:H3"/>
    <mergeCell ref="I3:K3"/>
    <mergeCell ref="L3:L4"/>
    <mergeCell ref="M3:M4"/>
    <mergeCell ref="N3:N4"/>
    <mergeCell ref="P3:P4"/>
    <mergeCell ref="Q3:Q4"/>
    <mergeCell ref="R3:R4"/>
  </mergeCells>
  <hyperlinks>
    <hyperlink ref="T11" r:id="rId1"/>
    <hyperlink ref="T12" r:id="rId2"/>
    <hyperlink ref="T13" r:id="rId3"/>
    <hyperlink ref="T14" r:id="rId4"/>
    <hyperlink ref="T15" r:id="rId5"/>
    <hyperlink ref="T16" r:id="rId6"/>
  </hyperlinks>
  <pageMargins left="0" right="0" top="0" bottom="0" header="0.31496062992125984" footer="0"/>
  <pageSetup paperSize="8"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2019-10-10T09:33:29Z</dcterms:modified>
</cp:coreProperties>
</file>